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minimized="1" xWindow="240" yWindow="108" windowWidth="14808" windowHeight="8016"/>
  </bookViews>
  <sheets>
    <sheet name="2020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E8" i="1" l="1"/>
  <c r="E9" i="1"/>
  <c r="E46" i="1"/>
  <c r="E43" i="1"/>
  <c r="E12" i="1"/>
  <c r="E40" i="1" l="1"/>
  <c r="E18" i="1"/>
  <c r="D9" i="1"/>
  <c r="D40" i="1"/>
  <c r="D46" i="1"/>
  <c r="D31" i="1"/>
  <c r="E31" i="1"/>
  <c r="D33" i="1"/>
  <c r="E33" i="1"/>
  <c r="D36" i="1"/>
  <c r="E36" i="1"/>
  <c r="D22" i="1"/>
  <c r="E22" i="1"/>
  <c r="D18" i="1"/>
  <c r="D12" i="1"/>
  <c r="E7" i="1" l="1"/>
  <c r="D7" i="1"/>
  <c r="D6" i="1" s="1"/>
  <c r="E6" i="1"/>
  <c r="C48" i="1"/>
  <c r="C46" i="1" s="1"/>
  <c r="C40" i="1"/>
  <c r="C36" i="1"/>
  <c r="C33" i="1"/>
  <c r="C31" i="1"/>
  <c r="C22" i="1"/>
  <c r="C21" i="1"/>
  <c r="C18" i="1" s="1"/>
  <c r="C12" i="1"/>
  <c r="C9" i="1"/>
  <c r="C7" i="1" l="1"/>
  <c r="C6" i="1" s="1"/>
</calcChain>
</file>

<file path=xl/sharedStrings.xml><?xml version="1.0" encoding="utf-8"?>
<sst xmlns="http://schemas.openxmlformats.org/spreadsheetml/2006/main" count="55" uniqueCount="53">
  <si>
    <t>Состав доходов  местного бюджета (согласно экономической классификации).</t>
  </si>
  <si>
    <t>наименование</t>
  </si>
  <si>
    <t xml:space="preserve"> Код Есо</t>
  </si>
  <si>
    <t>(k6)</t>
  </si>
  <si>
    <t>(тыс.лей)</t>
  </si>
  <si>
    <t>общие доходы</t>
  </si>
  <si>
    <t>1.Доходы собственные ,итого:</t>
  </si>
  <si>
    <t>НАЛОГИ НА ДОХОДЫ</t>
  </si>
  <si>
    <t>Налог на доходы  физических лиц(20%)</t>
  </si>
  <si>
    <t>НАЛОГИ НА СОБСТВЕННОСТЬ</t>
  </si>
  <si>
    <t>земельный налог с/х назначения за исключением крест. Хозяйств</t>
  </si>
  <si>
    <t>земельный налог с крестьянских хозяйств</t>
  </si>
  <si>
    <t>Земельный налог не сельскохозяйственного назначения</t>
  </si>
  <si>
    <t>Земельный налог с физических лиц</t>
  </si>
  <si>
    <t>налог на пастбище</t>
  </si>
  <si>
    <t>Налог на недвижимое имущество</t>
  </si>
  <si>
    <t>Налог на недвижимость с юридических лиц</t>
  </si>
  <si>
    <t>Налог на недвижимость коммерческих, промышленных предприятий</t>
  </si>
  <si>
    <t>Налог на недвижимое имущество физических лиц</t>
  </si>
  <si>
    <t xml:space="preserve"> НАЛОГИ И СБОРЫ НА ТОВАРЫ И УСЛУГИ
</t>
  </si>
  <si>
    <t>Рыночный сбор</t>
  </si>
  <si>
    <t>Сбор на благоустройство територий</t>
  </si>
  <si>
    <t>Сбор за оказание пассажирских перевозок</t>
  </si>
  <si>
    <t>Сбор за размещение рекламы</t>
  </si>
  <si>
    <t>Сбор за рекламные устройства</t>
  </si>
  <si>
    <t>Сбор за парковку автотранспорта</t>
  </si>
  <si>
    <t>Сбор за объекты торговли и/или объекты по оказанию услуг</t>
  </si>
  <si>
    <t>Сбор за временное проживание</t>
  </si>
  <si>
    <t>Сборы и платежи за осуществление некоторых видов деятельности</t>
  </si>
  <si>
    <t>Сбор за предпринимательский патент</t>
  </si>
  <si>
    <t>Рента</t>
  </si>
  <si>
    <t xml:space="preserve">Аренда земельных участков с/х назначения </t>
  </si>
  <si>
    <t>Арендная плата земли несельскохозяйственного назначения</t>
  </si>
  <si>
    <t>Доходы от продажи товаров и услуг</t>
  </si>
  <si>
    <t xml:space="preserve">Плата за градостроительные сертификаты и разрешения на строительство или снос, поступающая в местный бюджет </t>
  </si>
  <si>
    <t>Сбор за организацию аукционов и лотерей в пределах  административно-территориальной единицы</t>
  </si>
  <si>
    <t>Плата за имущественный наем обьектов государственной собственности поступающие в местный бюджет I уровня</t>
  </si>
  <si>
    <t>Поступления от оказания платных</t>
  </si>
  <si>
    <t>Трансферты</t>
  </si>
  <si>
    <t>трансферты для финансовой поддержки развития территории</t>
  </si>
  <si>
    <t>трансферты специального  назначения образование</t>
  </si>
  <si>
    <t>трансферты специального  назначения летний отдых</t>
  </si>
  <si>
    <t>трансферты специального  назначения на социальную сферу</t>
  </si>
  <si>
    <t>трансферты специального  назначения на развитие дорог</t>
  </si>
  <si>
    <t>уточнен план 2018</t>
  </si>
  <si>
    <t>утвержд план  2018 год</t>
  </si>
  <si>
    <t>проект 2020г</t>
  </si>
  <si>
    <t>Добровольные пожертвования на текущие расходы из внутренних источников для поддержки местного бюджета I уровня</t>
  </si>
  <si>
    <t>Добровольные пожертвования на капитальные расходы из внутренних источников для бюджетных учреждений</t>
  </si>
  <si>
    <t>ДОБРОВОЛЬНЫЕ ПОЖЕРТВОВАНИЯ</t>
  </si>
  <si>
    <t>Плата за имущественный наем объектов государствен.собствен</t>
  </si>
  <si>
    <t>Реализация товаров и услуг публичными учрежд.</t>
  </si>
  <si>
    <t>1.Доходы базовые ,итого: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</si>
</sst>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MS Sans Serif"/>
      <family val="2"/>
      <charset val="204"/>
    </font>
    <font>
      <b/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6"/>
      <color rgb="FF00B050"/>
      <name val="Cambria"/>
      <family val="1"/>
      <charset val="204"/>
      <scheme val="major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0" fillId="0" borderId="0"/>
  </cellStyleXfs>
  <cellXfs count="71">
    <xf numFmtId="0" fontId="0" fillId="0" borderId="0" xfId="0"/>
    <xf numFmtId="0" fontId="3" fillId="0" borderId="0" xfId="0" applyFont="1"/>
    <xf numFmtId="0" fontId="2" fillId="3" borderId="3" xfId="2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7" fillId="0" borderId="0" xfId="0" applyFont="1"/>
    <xf numFmtId="164" fontId="4" fillId="0" borderId="10" xfId="0" applyNumberFormat="1" applyFont="1" applyBorder="1" applyAlignment="1">
      <alignment horizontal="center"/>
    </xf>
    <xf numFmtId="164" fontId="5" fillId="3" borderId="10" xfId="2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0" fontId="11" fillId="4" borderId="8" xfId="1" applyFont="1" applyFill="1" applyBorder="1" applyAlignment="1">
      <alignment horizontal="center" vertical="top" wrapText="1"/>
    </xf>
    <xf numFmtId="2" fontId="0" fillId="0" borderId="0" xfId="0" applyNumberFormat="1"/>
    <xf numFmtId="0" fontId="11" fillId="4" borderId="11" xfId="0" applyFont="1" applyFill="1" applyBorder="1" applyAlignment="1">
      <alignment wrapText="1"/>
    </xf>
    <xf numFmtId="2" fontId="9" fillId="0" borderId="13" xfId="0" applyNumberFormat="1" applyFont="1" applyBorder="1" applyAlignment="1">
      <alignment horizontal="center" vertical="center"/>
    </xf>
    <xf numFmtId="0" fontId="13" fillId="4" borderId="12" xfId="0" applyFont="1" applyFill="1" applyBorder="1" applyAlignment="1">
      <alignment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wrapText="1"/>
    </xf>
    <xf numFmtId="0" fontId="8" fillId="0" borderId="4" xfId="0" applyFont="1" applyBorder="1"/>
    <xf numFmtId="0" fontId="8" fillId="3" borderId="4" xfId="2" applyFont="1" applyBorder="1" applyAlignment="1">
      <alignment vertical="center" wrapText="1"/>
    </xf>
    <xf numFmtId="0" fontId="8" fillId="0" borderId="5" xfId="0" applyFont="1" applyBorder="1"/>
    <xf numFmtId="0" fontId="16" fillId="0" borderId="5" xfId="0" applyFont="1" applyBorder="1"/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0" fontId="6" fillId="0" borderId="3" xfId="0" applyFont="1" applyBorder="1"/>
    <xf numFmtId="0" fontId="6" fillId="0" borderId="9" xfId="0" applyFont="1" applyBorder="1"/>
    <xf numFmtId="0" fontId="6" fillId="0" borderId="4" xfId="0" applyFont="1" applyBorder="1" applyAlignment="1">
      <alignment vertical="center" wrapText="1"/>
    </xf>
    <xf numFmtId="2" fontId="6" fillId="0" borderId="9" xfId="0" applyNumberFormat="1" applyFont="1" applyBorder="1" applyAlignment="1">
      <alignment horizontal="center" vertical="center"/>
    </xf>
    <xf numFmtId="0" fontId="6" fillId="0" borderId="4" xfId="0" applyFont="1" applyBorder="1"/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wrapText="1"/>
    </xf>
    <xf numFmtId="0" fontId="17" fillId="0" borderId="7" xfId="3" applyFont="1" applyFill="1" applyBorder="1" applyAlignment="1">
      <alignment horizontal="left" wrapText="1"/>
    </xf>
    <xf numFmtId="0" fontId="6" fillId="0" borderId="3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0" borderId="6" xfId="0" applyFont="1" applyBorder="1"/>
    <xf numFmtId="0" fontId="6" fillId="0" borderId="9" xfId="0" applyFont="1" applyBorder="1" applyAlignment="1">
      <alignment horizontal="center" vertical="center"/>
    </xf>
    <xf numFmtId="0" fontId="6" fillId="0" borderId="16" xfId="0" applyFont="1" applyBorder="1"/>
    <xf numFmtId="0" fontId="17" fillId="0" borderId="20" xfId="3" applyFont="1" applyFill="1" applyBorder="1" applyAlignment="1">
      <alignment horizontal="left" wrapText="1"/>
    </xf>
    <xf numFmtId="164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9" xfId="0" applyFont="1" applyBorder="1"/>
    <xf numFmtId="2" fontId="4" fillId="0" borderId="14" xfId="0" applyNumberFormat="1" applyFont="1" applyBorder="1" applyAlignment="1">
      <alignment horizontal="center"/>
    </xf>
    <xf numFmtId="2" fontId="5" fillId="3" borderId="14" xfId="2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5" borderId="14" xfId="2" applyNumberFormat="1" applyFont="1" applyFill="1" applyBorder="1" applyAlignment="1">
      <alignment horizontal="center" vertical="center"/>
    </xf>
    <xf numFmtId="2" fontId="6" fillId="5" borderId="13" xfId="2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wrapText="1"/>
    </xf>
    <xf numFmtId="0" fontId="6" fillId="0" borderId="5" xfId="0" applyFont="1" applyBorder="1" applyAlignment="1">
      <alignment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2" fontId="6" fillId="0" borderId="18" xfId="0" applyNumberFormat="1" applyFont="1" applyBorder="1" applyAlignment="1">
      <alignment horizontal="center" vertical="center"/>
    </xf>
    <xf numFmtId="0" fontId="8" fillId="0" borderId="21" xfId="0" applyFont="1" applyBorder="1"/>
    <xf numFmtId="0" fontId="0" fillId="0" borderId="19" xfId="0" applyBorder="1"/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7" fillId="2" borderId="2" xfId="1" applyFont="1" applyBorder="1" applyAlignment="1">
      <alignment horizontal="center" vertical="center"/>
    </xf>
    <xf numFmtId="0" fontId="7" fillId="2" borderId="23" xfId="1" applyFont="1" applyBorder="1" applyAlignment="1">
      <alignment horizontal="center" vertical="center"/>
    </xf>
    <xf numFmtId="0" fontId="15" fillId="2" borderId="1" xfId="1" applyFont="1" applyBorder="1" applyAlignment="1">
      <alignment horizontal="center" vertical="center"/>
    </xf>
    <xf numFmtId="0" fontId="15" fillId="2" borderId="22" xfId="1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</cellXfs>
  <cellStyles count="4">
    <cellStyle name="20% — акцент1" xfId="1" builtinId="30"/>
    <cellStyle name="20% — акцент2" xfId="2" builtinId="34"/>
    <cellStyle name="Normal_Clas_econ_chelt_expend" xfId="3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4"/>
  <sheetViews>
    <sheetView tabSelected="1" zoomScaleNormal="100" workbookViewId="0">
      <selection activeCell="G11" sqref="G11"/>
    </sheetView>
  </sheetViews>
  <sheetFormatPr defaultRowHeight="14.4" x14ac:dyDescent="0.3"/>
  <cols>
    <col min="1" max="1" width="57.6640625" customWidth="1"/>
    <col min="2" max="2" width="17.5546875" customWidth="1"/>
    <col min="3" max="3" width="16.6640625" hidden="1" customWidth="1"/>
    <col min="4" max="4" width="10.5546875" hidden="1" customWidth="1"/>
    <col min="5" max="5" width="11.21875" customWidth="1"/>
  </cols>
  <sheetData>
    <row r="2" spans="1:9" ht="34.799999999999997" customHeight="1" x14ac:dyDescent="0.35">
      <c r="A2" s="70" t="s">
        <v>0</v>
      </c>
      <c r="B2" s="70"/>
      <c r="C2" s="70"/>
      <c r="D2" s="70"/>
      <c r="E2" s="70"/>
      <c r="F2" s="1"/>
      <c r="G2" s="1"/>
      <c r="H2" s="1"/>
      <c r="I2" s="1"/>
    </row>
    <row r="3" spans="1:9" ht="15" thickBot="1" x14ac:dyDescent="0.35"/>
    <row r="4" spans="1:9" ht="31.8" thickBot="1" x14ac:dyDescent="0.35">
      <c r="A4" s="68" t="s">
        <v>1</v>
      </c>
      <c r="B4" s="66" t="s">
        <v>2</v>
      </c>
      <c r="C4" s="14" t="s">
        <v>45</v>
      </c>
      <c r="D4" s="16" t="s">
        <v>44</v>
      </c>
      <c r="E4" s="18" t="s">
        <v>46</v>
      </c>
    </row>
    <row r="5" spans="1:9" ht="16.2" thickBot="1" x14ac:dyDescent="0.35">
      <c r="A5" s="69"/>
      <c r="B5" s="67" t="s">
        <v>3</v>
      </c>
      <c r="C5" s="64" t="s">
        <v>4</v>
      </c>
      <c r="D5" s="64" t="s">
        <v>4</v>
      </c>
      <c r="E5" s="65" t="s">
        <v>4</v>
      </c>
    </row>
    <row r="6" spans="1:9" ht="18" x14ac:dyDescent="0.35">
      <c r="A6" s="62" t="s">
        <v>5</v>
      </c>
      <c r="B6" s="63"/>
      <c r="C6" s="8">
        <f>C7+C46</f>
        <v>21011.300000000003</v>
      </c>
      <c r="D6" s="8">
        <f>D7+D46</f>
        <v>2400</v>
      </c>
      <c r="E6" s="50">
        <f>E7+E46</f>
        <v>31413.200000000001</v>
      </c>
    </row>
    <row r="7" spans="1:9" ht="15.6" x14ac:dyDescent="0.3">
      <c r="A7" s="22" t="s">
        <v>52</v>
      </c>
      <c r="B7" s="2"/>
      <c r="C7" s="9">
        <f>C9+C12+C18+C22+C31+C36+C33+C40</f>
        <v>7836.9</v>
      </c>
      <c r="D7" s="9">
        <f>D9+D12+D18+D22+D31+D36+D33+D40</f>
        <v>2400</v>
      </c>
      <c r="E7" s="51">
        <f>E9+E12+E18+E22+E31+E36+E33+E40+E43</f>
        <v>13318.8</v>
      </c>
    </row>
    <row r="8" spans="1:9" ht="15.6" x14ac:dyDescent="0.3">
      <c r="A8" s="22" t="s">
        <v>6</v>
      </c>
      <c r="B8" s="2"/>
      <c r="C8" s="9"/>
      <c r="D8" s="9"/>
      <c r="E8" s="51">
        <f>E12+E18+E22+E31+E33+E36</f>
        <v>4542.3999999999996</v>
      </c>
    </row>
    <row r="9" spans="1:9" ht="15.6" x14ac:dyDescent="0.3">
      <c r="A9" s="23" t="s">
        <v>7</v>
      </c>
      <c r="B9" s="28">
        <v>111000</v>
      </c>
      <c r="C9" s="47">
        <f>C10</f>
        <v>2400</v>
      </c>
      <c r="D9" s="47">
        <f t="shared" ref="D9" si="0">D10</f>
        <v>2400</v>
      </c>
      <c r="E9" s="52">
        <f>E10+E11</f>
        <v>7300</v>
      </c>
    </row>
    <row r="10" spans="1:9" x14ac:dyDescent="0.3">
      <c r="A10" s="19" t="s">
        <v>8</v>
      </c>
      <c r="B10" s="3">
        <v>111110</v>
      </c>
      <c r="C10" s="11">
        <v>2400</v>
      </c>
      <c r="D10" s="32">
        <v>2400</v>
      </c>
      <c r="E10" s="54">
        <v>7200</v>
      </c>
    </row>
    <row r="11" spans="1:9" x14ac:dyDescent="0.3">
      <c r="A11" s="19"/>
      <c r="B11" s="3"/>
      <c r="C11" s="11"/>
      <c r="D11" s="33"/>
      <c r="E11" s="55">
        <v>100</v>
      </c>
    </row>
    <row r="12" spans="1:9" ht="15.6" x14ac:dyDescent="0.3">
      <c r="A12" s="21" t="s">
        <v>9</v>
      </c>
      <c r="B12" s="4">
        <v>113000</v>
      </c>
      <c r="C12" s="10">
        <f>C13+C14+C15+C16+C17</f>
        <v>814.9</v>
      </c>
      <c r="D12" s="10">
        <f>D13+D14+D15+D16+D17</f>
        <v>0</v>
      </c>
      <c r="E12" s="52">
        <f>E13+E14+E15+E16+E17</f>
        <v>869.9</v>
      </c>
      <c r="F12" s="15"/>
    </row>
    <row r="13" spans="1:9" x14ac:dyDescent="0.3">
      <c r="A13" s="20" t="s">
        <v>10</v>
      </c>
      <c r="B13" s="5">
        <v>113161</v>
      </c>
      <c r="C13" s="11">
        <v>642.9</v>
      </c>
      <c r="D13" s="32"/>
      <c r="E13" s="53">
        <v>624.5</v>
      </c>
    </row>
    <row r="14" spans="1:9" x14ac:dyDescent="0.3">
      <c r="A14" s="20" t="s">
        <v>11</v>
      </c>
      <c r="B14" s="5">
        <v>113161</v>
      </c>
      <c r="C14" s="11">
        <v>9.1</v>
      </c>
      <c r="D14" s="32"/>
      <c r="E14" s="53">
        <v>11</v>
      </c>
    </row>
    <row r="15" spans="1:9" x14ac:dyDescent="0.3">
      <c r="A15" s="34" t="s">
        <v>12</v>
      </c>
      <c r="B15" s="5">
        <v>113161</v>
      </c>
      <c r="C15" s="35">
        <v>106.9</v>
      </c>
      <c r="D15" s="32"/>
      <c r="E15" s="53">
        <v>200</v>
      </c>
    </row>
    <row r="16" spans="1:9" x14ac:dyDescent="0.3">
      <c r="A16" s="34" t="s">
        <v>13</v>
      </c>
      <c r="B16" s="5">
        <v>113171</v>
      </c>
      <c r="C16" s="35">
        <v>35.6</v>
      </c>
      <c r="D16" s="32"/>
      <c r="E16" s="53">
        <v>15.3</v>
      </c>
    </row>
    <row r="17" spans="1:5" x14ac:dyDescent="0.3">
      <c r="A17" s="34" t="s">
        <v>14</v>
      </c>
      <c r="B17" s="5">
        <v>113171</v>
      </c>
      <c r="C17" s="35">
        <v>20.399999999999999</v>
      </c>
      <c r="D17" s="32"/>
      <c r="E17" s="53">
        <v>19.100000000000001</v>
      </c>
    </row>
    <row r="18" spans="1:5" ht="16.2" x14ac:dyDescent="0.35">
      <c r="A18" s="24" t="s">
        <v>15</v>
      </c>
      <c r="B18" s="4">
        <v>113200</v>
      </c>
      <c r="C18" s="12">
        <f>C19+C20+C21</f>
        <v>929.4</v>
      </c>
      <c r="D18" s="12">
        <f t="shared" ref="D18" si="1">D19+D20+D21</f>
        <v>0</v>
      </c>
      <c r="E18" s="17">
        <f>E19+E20+E21</f>
        <v>990</v>
      </c>
    </row>
    <row r="19" spans="1:5" x14ac:dyDescent="0.3">
      <c r="A19" s="34" t="s">
        <v>16</v>
      </c>
      <c r="B19" s="5">
        <v>113210</v>
      </c>
      <c r="C19" s="35">
        <v>50.4</v>
      </c>
      <c r="D19" s="32"/>
      <c r="E19" s="53">
        <v>80</v>
      </c>
    </row>
    <row r="20" spans="1:5" x14ac:dyDescent="0.3">
      <c r="A20" s="34" t="s">
        <v>17</v>
      </c>
      <c r="B20" s="5">
        <v>113230</v>
      </c>
      <c r="C20" s="35">
        <v>205</v>
      </c>
      <c r="D20" s="32"/>
      <c r="E20" s="53">
        <v>250</v>
      </c>
    </row>
    <row r="21" spans="1:5" x14ac:dyDescent="0.3">
      <c r="A21" s="34" t="s">
        <v>18</v>
      </c>
      <c r="B21" s="5">
        <v>113240</v>
      </c>
      <c r="C21" s="35">
        <f>554+120</f>
        <v>674</v>
      </c>
      <c r="D21" s="32"/>
      <c r="E21" s="53">
        <v>660</v>
      </c>
    </row>
    <row r="22" spans="1:5" ht="20.399999999999999" customHeight="1" x14ac:dyDescent="0.3">
      <c r="A22" s="25" t="s">
        <v>19</v>
      </c>
      <c r="B22" s="4">
        <v>114000</v>
      </c>
      <c r="C22" s="13">
        <f>SUM(C23:C30)</f>
        <v>2122</v>
      </c>
      <c r="D22" s="13">
        <f t="shared" ref="D22:E22" si="2">SUM(D23:D30)</f>
        <v>0</v>
      </c>
      <c r="E22" s="17">
        <f t="shared" si="2"/>
        <v>2252.5</v>
      </c>
    </row>
    <row r="23" spans="1:5" x14ac:dyDescent="0.3">
      <c r="A23" s="36" t="s">
        <v>20</v>
      </c>
      <c r="B23" s="3">
        <v>114411</v>
      </c>
      <c r="C23" s="31">
        <v>57</v>
      </c>
      <c r="D23" s="32"/>
      <c r="E23" s="53">
        <v>60</v>
      </c>
    </row>
    <row r="24" spans="1:5" x14ac:dyDescent="0.3">
      <c r="A24" s="36" t="s">
        <v>21</v>
      </c>
      <c r="B24" s="3">
        <v>114412</v>
      </c>
      <c r="C24" s="31">
        <v>665</v>
      </c>
      <c r="D24" s="32"/>
      <c r="E24" s="53">
        <v>670</v>
      </c>
    </row>
    <row r="25" spans="1:5" x14ac:dyDescent="0.3">
      <c r="A25" s="36" t="s">
        <v>22</v>
      </c>
      <c r="B25" s="3">
        <v>114413</v>
      </c>
      <c r="C25" s="31">
        <v>28.2</v>
      </c>
      <c r="D25" s="32"/>
      <c r="E25" s="53">
        <v>32.6</v>
      </c>
    </row>
    <row r="26" spans="1:5" x14ac:dyDescent="0.3">
      <c r="A26" s="36" t="s">
        <v>23</v>
      </c>
      <c r="B26" s="3">
        <v>114414</v>
      </c>
      <c r="C26" s="31">
        <v>20</v>
      </c>
      <c r="D26" s="32"/>
      <c r="E26" s="53">
        <v>35</v>
      </c>
    </row>
    <row r="27" spans="1:5" x14ac:dyDescent="0.3">
      <c r="A27" s="36" t="s">
        <v>24</v>
      </c>
      <c r="B27" s="3">
        <v>114415</v>
      </c>
      <c r="C27" s="31">
        <v>30</v>
      </c>
      <c r="D27" s="32"/>
      <c r="E27" s="53">
        <v>30</v>
      </c>
    </row>
    <row r="28" spans="1:5" x14ac:dyDescent="0.3">
      <c r="A28" s="36" t="s">
        <v>25</v>
      </c>
      <c r="B28" s="3">
        <v>114416</v>
      </c>
      <c r="C28" s="31">
        <v>6.8</v>
      </c>
      <c r="D28" s="32"/>
      <c r="E28" s="53">
        <v>4.9000000000000004</v>
      </c>
    </row>
    <row r="29" spans="1:5" x14ac:dyDescent="0.3">
      <c r="A29" s="37" t="s">
        <v>26</v>
      </c>
      <c r="B29" s="3">
        <v>114418</v>
      </c>
      <c r="C29" s="31">
        <v>1300</v>
      </c>
      <c r="D29" s="32"/>
      <c r="E29" s="53">
        <v>1400</v>
      </c>
    </row>
    <row r="30" spans="1:5" x14ac:dyDescent="0.3">
      <c r="A30" s="36" t="s">
        <v>27</v>
      </c>
      <c r="B30" s="3">
        <v>114421</v>
      </c>
      <c r="C30" s="31">
        <v>15</v>
      </c>
      <c r="D30" s="32"/>
      <c r="E30" s="53">
        <v>20</v>
      </c>
    </row>
    <row r="31" spans="1:5" ht="31.2" x14ac:dyDescent="0.3">
      <c r="A31" s="26" t="s">
        <v>28</v>
      </c>
      <c r="B31" s="6">
        <v>114520</v>
      </c>
      <c r="C31" s="10">
        <f>C32</f>
        <v>115</v>
      </c>
      <c r="D31" s="10">
        <f t="shared" ref="D31:E31" si="3">D32</f>
        <v>0</v>
      </c>
      <c r="E31" s="52">
        <f t="shared" si="3"/>
        <v>120</v>
      </c>
    </row>
    <row r="32" spans="1:5" x14ac:dyDescent="0.3">
      <c r="A32" s="34" t="s">
        <v>29</v>
      </c>
      <c r="B32" s="38">
        <v>114522</v>
      </c>
      <c r="C32" s="31">
        <v>115</v>
      </c>
      <c r="D32" s="32"/>
      <c r="E32" s="53">
        <v>120</v>
      </c>
    </row>
    <row r="33" spans="1:5" ht="15.6" x14ac:dyDescent="0.3">
      <c r="A33" s="21" t="s">
        <v>30</v>
      </c>
      <c r="B33" s="28">
        <v>141500</v>
      </c>
      <c r="C33" s="29">
        <f>C34+C35</f>
        <v>255</v>
      </c>
      <c r="D33" s="29">
        <f t="shared" ref="D33:E33" si="4">D34+D35</f>
        <v>0</v>
      </c>
      <c r="E33" s="52">
        <f t="shared" si="4"/>
        <v>300</v>
      </c>
    </row>
    <row r="34" spans="1:5" x14ac:dyDescent="0.3">
      <c r="A34" s="36" t="s">
        <v>31</v>
      </c>
      <c r="B34" s="3">
        <v>141522</v>
      </c>
      <c r="C34" s="31">
        <v>100</v>
      </c>
      <c r="D34" s="32"/>
      <c r="E34" s="53">
        <v>130</v>
      </c>
    </row>
    <row r="35" spans="1:5" x14ac:dyDescent="0.3">
      <c r="A35" s="34" t="s">
        <v>32</v>
      </c>
      <c r="B35" s="5">
        <v>141533</v>
      </c>
      <c r="C35" s="31">
        <v>155</v>
      </c>
      <c r="D35" s="32"/>
      <c r="E35" s="53">
        <v>170</v>
      </c>
    </row>
    <row r="36" spans="1:5" ht="15.6" customHeight="1" x14ac:dyDescent="0.3">
      <c r="A36" s="27" t="s">
        <v>33</v>
      </c>
      <c r="B36" s="28">
        <v>14200</v>
      </c>
      <c r="C36" s="29">
        <f>C37+C38+C39</f>
        <v>47</v>
      </c>
      <c r="D36" s="29">
        <f t="shared" ref="D36:E36" si="5">D37+D38+D39</f>
        <v>0</v>
      </c>
      <c r="E36" s="52">
        <f t="shared" si="5"/>
        <v>10</v>
      </c>
    </row>
    <row r="37" spans="1:5" ht="27.75" customHeight="1" x14ac:dyDescent="0.3">
      <c r="A37" s="39" t="s">
        <v>34</v>
      </c>
      <c r="B37" s="3">
        <v>142215</v>
      </c>
      <c r="C37" s="31">
        <v>10</v>
      </c>
      <c r="D37" s="32"/>
      <c r="E37" s="53">
        <v>5</v>
      </c>
    </row>
    <row r="38" spans="1:5" ht="27" x14ac:dyDescent="0.3">
      <c r="A38" s="40" t="s">
        <v>35</v>
      </c>
      <c r="B38" s="3">
        <v>142211</v>
      </c>
      <c r="C38" s="31">
        <v>15</v>
      </c>
      <c r="D38" s="32"/>
      <c r="E38" s="53">
        <v>5</v>
      </c>
    </row>
    <row r="39" spans="1:5" ht="27" hidden="1" x14ac:dyDescent="0.3">
      <c r="A39" s="46" t="s">
        <v>36</v>
      </c>
      <c r="B39" s="41">
        <v>142252</v>
      </c>
      <c r="C39" s="42">
        <v>22</v>
      </c>
      <c r="D39" s="32"/>
      <c r="E39" s="53">
        <v>0</v>
      </c>
    </row>
    <row r="40" spans="1:5" ht="15.6" x14ac:dyDescent="0.3">
      <c r="A40" s="56" t="s">
        <v>51</v>
      </c>
      <c r="B40" s="28">
        <v>142300</v>
      </c>
      <c r="C40" s="30">
        <f>C41</f>
        <v>1153.5999999999999</v>
      </c>
      <c r="D40" s="30">
        <f t="shared" ref="D40" si="6">D41</f>
        <v>0</v>
      </c>
      <c r="E40" s="52">
        <f>E41+E42</f>
        <v>1309.4000000000001</v>
      </c>
    </row>
    <row r="41" spans="1:5" x14ac:dyDescent="0.3">
      <c r="A41" s="43" t="s">
        <v>37</v>
      </c>
      <c r="B41" s="3">
        <v>142310</v>
      </c>
      <c r="C41" s="42">
        <v>1153.5999999999999</v>
      </c>
      <c r="D41" s="32"/>
      <c r="E41" s="53">
        <v>1302.4000000000001</v>
      </c>
    </row>
    <row r="42" spans="1:5" ht="17.399999999999999" customHeight="1" x14ac:dyDescent="0.3">
      <c r="A42" s="57" t="s">
        <v>50</v>
      </c>
      <c r="B42" s="3">
        <v>142320</v>
      </c>
      <c r="C42" s="42"/>
      <c r="D42" s="33"/>
      <c r="E42" s="53">
        <v>7</v>
      </c>
    </row>
    <row r="43" spans="1:5" ht="15.6" x14ac:dyDescent="0.3">
      <c r="A43" s="21" t="s">
        <v>49</v>
      </c>
      <c r="B43" s="28">
        <v>144000</v>
      </c>
      <c r="C43" s="48"/>
      <c r="D43" s="49"/>
      <c r="E43" s="52">
        <f>SUM(E44:E45)</f>
        <v>167</v>
      </c>
    </row>
    <row r="44" spans="1:5" x14ac:dyDescent="0.3">
      <c r="A44" s="36" t="s">
        <v>47</v>
      </c>
      <c r="B44" s="3">
        <v>144114</v>
      </c>
      <c r="C44" s="42"/>
      <c r="D44" s="33"/>
      <c r="E44" s="53">
        <v>6</v>
      </c>
    </row>
    <row r="45" spans="1:5" x14ac:dyDescent="0.3">
      <c r="A45" s="36" t="s">
        <v>48</v>
      </c>
      <c r="B45" s="3">
        <v>144214</v>
      </c>
      <c r="C45" s="42"/>
      <c r="D45" s="33"/>
      <c r="E45" s="53">
        <v>161</v>
      </c>
    </row>
    <row r="46" spans="1:5" ht="15.6" x14ac:dyDescent="0.3">
      <c r="A46" s="21" t="s">
        <v>38</v>
      </c>
      <c r="B46" s="28">
        <v>191000</v>
      </c>
      <c r="C46" s="29">
        <f>C47+C48+C51+C49+C50</f>
        <v>13174.400000000001</v>
      </c>
      <c r="D46" s="29">
        <f>D47+D48+D51+D49+D50</f>
        <v>0</v>
      </c>
      <c r="E46" s="52">
        <f>E47+E48+E51+E49+E50</f>
        <v>18094.400000000001</v>
      </c>
    </row>
    <row r="47" spans="1:5" x14ac:dyDescent="0.3">
      <c r="A47" s="34" t="s">
        <v>39</v>
      </c>
      <c r="B47" s="38">
        <v>191231</v>
      </c>
      <c r="C47" s="44">
        <v>1270.7</v>
      </c>
      <c r="D47" s="32"/>
      <c r="E47" s="53">
        <v>1917.7</v>
      </c>
    </row>
    <row r="48" spans="1:5" x14ac:dyDescent="0.3">
      <c r="A48" s="34" t="s">
        <v>40</v>
      </c>
      <c r="B48" s="38">
        <v>191211</v>
      </c>
      <c r="C48" s="42">
        <f>9754.3+391.5+29.7</f>
        <v>10175.5</v>
      </c>
      <c r="D48" s="32"/>
      <c r="E48" s="53">
        <v>14185.2</v>
      </c>
    </row>
    <row r="49" spans="1:5" x14ac:dyDescent="0.3">
      <c r="A49" s="34" t="s">
        <v>41</v>
      </c>
      <c r="B49" s="38">
        <v>191211</v>
      </c>
      <c r="C49" s="42">
        <v>192.6</v>
      </c>
      <c r="D49" s="32"/>
      <c r="E49" s="53">
        <v>382</v>
      </c>
    </row>
    <row r="50" spans="1:5" x14ac:dyDescent="0.3">
      <c r="A50" s="34" t="s">
        <v>42</v>
      </c>
      <c r="B50" s="38">
        <v>191212</v>
      </c>
      <c r="C50" s="42">
        <v>46.7</v>
      </c>
      <c r="D50" s="32"/>
      <c r="E50" s="53">
        <v>69.400000000000006</v>
      </c>
    </row>
    <row r="51" spans="1:5" ht="15" thickBot="1" x14ac:dyDescent="0.35">
      <c r="A51" s="58" t="s">
        <v>43</v>
      </c>
      <c r="B51" s="59">
        <v>191216</v>
      </c>
      <c r="C51" s="60">
        <v>1488.9</v>
      </c>
      <c r="D51" s="45"/>
      <c r="E51" s="61">
        <v>1540.1</v>
      </c>
    </row>
    <row r="53" spans="1:5" ht="15.6" x14ac:dyDescent="0.3">
      <c r="A53" s="7"/>
      <c r="B53" s="7"/>
      <c r="C53" s="7"/>
    </row>
    <row r="54" spans="1:5" ht="15.6" x14ac:dyDescent="0.3">
      <c r="A54" s="7"/>
      <c r="B54" s="7"/>
      <c r="C54" s="7"/>
    </row>
  </sheetData>
  <mergeCells count="2">
    <mergeCell ref="A4:A5"/>
    <mergeCell ref="A2:E2"/>
  </mergeCells>
  <pageMargins left="0.70866141732283472" right="0" top="0" bottom="0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2019-12-02T13:30:59Z</dcterms:modified>
</cp:coreProperties>
</file>